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 recuperados ana\PREFEITURA RECUPERADO\COQUEIRO BAIXO\2024\CALAMIDADE 2024\TUBULAÇÃO SANDRA\"/>
    </mc:Choice>
  </mc:AlternateContent>
  <xr:revisionPtr revIDLastSave="0" documentId="13_ncr:1_{88E87142-1A5E-4F68-B092-1428C6527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çamento" sheetId="1" r:id="rId1"/>
  </sheets>
  <definedNames>
    <definedName name="_xlnm.Print_Area" localSheetId="0">Orçamento!$A$1:$J$59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I50" i="1"/>
  <c r="H50" i="1"/>
  <c r="I48" i="1"/>
  <c r="H48" i="1"/>
  <c r="I34" i="1"/>
  <c r="H34" i="1"/>
  <c r="I21" i="1"/>
  <c r="H21" i="1"/>
  <c r="I43" i="1"/>
  <c r="H43" i="1"/>
  <c r="I40" i="1"/>
  <c r="H40" i="1"/>
  <c r="I38" i="1"/>
  <c r="H38" i="1"/>
  <c r="I30" i="1"/>
  <c r="H30" i="1"/>
  <c r="I27" i="1"/>
  <c r="H27" i="1"/>
  <c r="I25" i="1"/>
  <c r="H25" i="1"/>
  <c r="I23" i="1"/>
  <c r="H23" i="1"/>
  <c r="G19" i="1"/>
  <c r="I19" i="1" s="1"/>
  <c r="F19" i="1"/>
  <c r="H19" i="1" s="1"/>
  <c r="I16" i="1"/>
  <c r="H16" i="1"/>
  <c r="G14" i="1"/>
  <c r="I14" i="1" s="1"/>
  <c r="F14" i="1"/>
  <c r="H14" i="1" s="1"/>
  <c r="I12" i="1"/>
  <c r="I57" i="1" s="1"/>
  <c r="H12" i="1"/>
  <c r="J48" i="1" l="1"/>
  <c r="J53" i="1"/>
  <c r="J50" i="1"/>
  <c r="J25" i="1"/>
  <c r="J34" i="1"/>
  <c r="J21" i="1"/>
  <c r="J16" i="1"/>
  <c r="J14" i="1"/>
  <c r="J40" i="1"/>
  <c r="J38" i="1"/>
  <c r="J43" i="1"/>
  <c r="J27" i="1"/>
  <c r="J23" i="1"/>
  <c r="J30" i="1"/>
  <c r="J29" i="1" s="1"/>
  <c r="J12" i="1"/>
  <c r="J19" i="1"/>
  <c r="H57" i="1"/>
  <c r="J47" i="1" l="1"/>
  <c r="J37" i="1"/>
  <c r="J18" i="1"/>
  <c r="J11" i="1"/>
  <c r="J57" i="1"/>
</calcChain>
</file>

<file path=xl/sharedStrings.xml><?xml version="1.0" encoding="utf-8"?>
<sst xmlns="http://schemas.openxmlformats.org/spreadsheetml/2006/main" count="106" uniqueCount="85">
  <si>
    <t>Planilha Orçamentária GLOBAL</t>
  </si>
  <si>
    <t>Obra:</t>
  </si>
  <si>
    <t>Cidade:</t>
  </si>
  <si>
    <t>Total</t>
  </si>
  <si>
    <t>Item</t>
  </si>
  <si>
    <t>Discriminação</t>
  </si>
  <si>
    <t>Quant.</t>
  </si>
  <si>
    <t>Unid</t>
  </si>
  <si>
    <t>Material</t>
  </si>
  <si>
    <t>M-O</t>
  </si>
  <si>
    <t>1.</t>
  </si>
  <si>
    <t>1.1</t>
  </si>
  <si>
    <t>m²</t>
  </si>
  <si>
    <t>2.</t>
  </si>
  <si>
    <t>2.1</t>
  </si>
  <si>
    <t>m³</t>
  </si>
  <si>
    <t>3.1</t>
  </si>
  <si>
    <t>4.</t>
  </si>
  <si>
    <t>4.1</t>
  </si>
  <si>
    <t>5.</t>
  </si>
  <si>
    <t>5.1</t>
  </si>
  <si>
    <t>5.2</t>
  </si>
  <si>
    <t>End:</t>
  </si>
  <si>
    <t>3.2</t>
  </si>
  <si>
    <t>5.3</t>
  </si>
  <si>
    <t>BDI: 20,97 %</t>
  </si>
  <si>
    <t>Área:</t>
  </si>
  <si>
    <t>SERVIÇOS PRELIMINARES</t>
  </si>
  <si>
    <t>Código</t>
  </si>
  <si>
    <t>Execução de depósito em canteiro de obra em chapa de</t>
  </si>
  <si>
    <t>madeira compensada, não inclus mobiliário. AF_04/2016</t>
  </si>
  <si>
    <t>1.2</t>
  </si>
  <si>
    <t>1.3</t>
  </si>
  <si>
    <t>Fornecimento e instalação de placa de obra com chapa</t>
  </si>
  <si>
    <t>galvanizada e estrutura de madeira. AF_03/2022_PS</t>
  </si>
  <si>
    <t>Locação convencional de obra, utilizando gabarito de tábua</t>
  </si>
  <si>
    <t>corrida pontaletada a cada 2,00m - 2 utilizações. AF_03/24</t>
  </si>
  <si>
    <t xml:space="preserve">m </t>
  </si>
  <si>
    <t>Fabricação, montagem e desmontagem de fôrma para sapata</t>
  </si>
  <si>
    <t>corrida, em madeira serrada, e=25 mm, 2 utilizações. Af_01/2024</t>
  </si>
  <si>
    <t>Armação de bloco utilizando aço ca-50 de 8 mm - montagem.</t>
  </si>
  <si>
    <t>Af_01/2024</t>
  </si>
  <si>
    <t>kg</t>
  </si>
  <si>
    <t>Armação de bloco utilizando aço ca-50 de 10 mm - montagem.</t>
  </si>
  <si>
    <t>Concretagem de sapata corrida, fck 30 Mpa, com uso de bomba</t>
  </si>
  <si>
    <t>- lançamento, adensamento e acabamento. Af_01/2024</t>
  </si>
  <si>
    <t>Armação de pilar ou viga de estrutura convencional de</t>
  </si>
  <si>
    <t>Af_06/2022</t>
  </si>
  <si>
    <t>m</t>
  </si>
  <si>
    <t>4.2</t>
  </si>
  <si>
    <t>Fabricação de fôrma para vigas, em chapa de madeira</t>
  </si>
  <si>
    <t>Compensada resinada, e = 17 mm. Af_09/2020</t>
  </si>
  <si>
    <t>SUPRAESTRUTURA</t>
  </si>
  <si>
    <t>Fabricação de fôrma para lajes, em madeira serrada, e=25mm</t>
  </si>
  <si>
    <t>Af_09/2020</t>
  </si>
  <si>
    <t>Concreto armado utilizando aço ca-50 de 6,3 mm - montagem.</t>
  </si>
  <si>
    <t>Guindaste hidráulico autopropelido, com lança telescópica</t>
  </si>
  <si>
    <t>40 m, capacidade máxima 60 t, potência 260 kw - chp diurno.</t>
  </si>
  <si>
    <t>Af_03/2016</t>
  </si>
  <si>
    <t>CHP</t>
  </si>
  <si>
    <t>TOTAL DO ORÇAMENTO</t>
  </si>
  <si>
    <t>Valor Unitário</t>
  </si>
  <si>
    <t>Valor Total</t>
  </si>
  <si>
    <t>Data: 04.07.2024</t>
  </si>
  <si>
    <t>COQUEIRO BAIXO/RS</t>
  </si>
  <si>
    <t>GALERIA CELULAR PRÉ-MOLDADA</t>
  </si>
  <si>
    <t>92,80 m²</t>
  </si>
  <si>
    <t>INFRAESTRUTURA LEITO</t>
  </si>
  <si>
    <t>Armação de bloco utilizando aço ca-50 de 6,3 mm - montagem.</t>
  </si>
  <si>
    <t>2.2</t>
  </si>
  <si>
    <t>2.3</t>
  </si>
  <si>
    <t>2.4</t>
  </si>
  <si>
    <t>2.5</t>
  </si>
  <si>
    <t>MESOESTRUTURA - GALERIA CELULAR PRÉ-MOLDADA</t>
  </si>
  <si>
    <t>4.3</t>
  </si>
  <si>
    <t>COMPLEMENTO</t>
  </si>
  <si>
    <t>Aduela/ galeria fechada pre-moldada de concreto armado,</t>
  </si>
  <si>
    <t>seção quadrangular interna de 2,50x2,00 m (L X A), mísula de</t>
  </si>
  <si>
    <t xml:space="preserve">20 X 20 cm, C=1,00 m, esp. min. = 15 cm, TB-45 e Fck do  </t>
  </si>
  <si>
    <t>Concreto = 30 MPa for e ass. AF_01/2023</t>
  </si>
  <si>
    <t xml:space="preserve">Concretagem de edificações (paredes e lajes) feitas com </t>
  </si>
  <si>
    <t xml:space="preserve">sistema de fôrmas manuseáveis, com concreto usinado </t>
  </si>
  <si>
    <t xml:space="preserve"> bombeável Fck 25 MPa - lançamento, adensamento e </t>
  </si>
  <si>
    <t>acabamento (exclusive bomba lança). AF_10/2021</t>
  </si>
  <si>
    <t>Av.Itália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</si>
</sst>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3" fillId="2" borderId="9" xfId="0" applyFont="1" applyFill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0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43" fontId="3" fillId="0" borderId="12" xfId="0" applyNumberFormat="1" applyFont="1" applyBorder="1"/>
    <xf numFmtId="0" fontId="2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43" fontId="2" fillId="0" borderId="14" xfId="1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43" fontId="3" fillId="0" borderId="14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4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2" fillId="0" borderId="14" xfId="1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4" xfId="0" applyNumberFormat="1" applyFont="1" applyBorder="1" applyAlignment="1">
      <alignment vertical="center"/>
    </xf>
    <xf numFmtId="43" fontId="2" fillId="0" borderId="17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43" fontId="2" fillId="0" borderId="12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3" fontId="2" fillId="0" borderId="12" xfId="1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43" fontId="3" fillId="0" borderId="12" xfId="0" applyNumberFormat="1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3" fontId="2" fillId="0" borderId="11" xfId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0" borderId="16" xfId="1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0" borderId="11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43" fontId="2" fillId="0" borderId="16" xfId="0" applyNumberFormat="1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19" workbookViewId="0">
      <selection activeCell="A2" sqref="A2:XFD2"/>
    </sheetView>
  </sheetViews>
  <sheetFormatPr defaultRowHeight="15" x14ac:dyDescent="0.25"/>
  <cols>
    <col min="3" max="3" width="55.7109375" customWidth="1"/>
    <col min="4" max="4" width="10.42578125" bestFit="1" customWidth="1"/>
    <col min="6" max="10" width="15.7109375" customWidth="1"/>
  </cols>
  <sheetData>
    <row r="1" spans="1:13" ht="36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3" ht="36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3" ht="16.5" thickBot="1" x14ac:dyDescent="0.3">
      <c r="A3" s="16"/>
      <c r="B3" s="1"/>
      <c r="C3" s="1"/>
      <c r="D3" s="1"/>
      <c r="E3" s="1"/>
      <c r="F3" s="1"/>
      <c r="G3" s="1"/>
      <c r="H3" s="1"/>
      <c r="I3" s="1"/>
      <c r="J3" s="1"/>
    </row>
    <row r="4" spans="1:13" ht="16.5" thickBot="1" x14ac:dyDescent="0.3">
      <c r="A4" s="2" t="s">
        <v>1</v>
      </c>
      <c r="B4" s="3" t="s">
        <v>65</v>
      </c>
      <c r="C4" s="16"/>
      <c r="D4" s="1"/>
      <c r="E4" s="2"/>
      <c r="F4" s="1"/>
      <c r="G4" s="1"/>
      <c r="H4" s="1"/>
      <c r="I4" s="16"/>
      <c r="J4" s="13" t="s">
        <v>25</v>
      </c>
    </row>
    <row r="5" spans="1:13" ht="15.75" x14ac:dyDescent="0.25">
      <c r="A5" s="2" t="s">
        <v>22</v>
      </c>
      <c r="B5" s="3"/>
      <c r="C5" s="16" t="s">
        <v>84</v>
      </c>
      <c r="D5" s="1"/>
      <c r="E5" s="16"/>
      <c r="F5" s="16"/>
      <c r="G5" s="2" t="s">
        <v>2</v>
      </c>
      <c r="H5" s="3" t="s">
        <v>64</v>
      </c>
      <c r="I5" s="16"/>
      <c r="J5" s="4" t="s">
        <v>63</v>
      </c>
    </row>
    <row r="6" spans="1:13" ht="15.75" x14ac:dyDescent="0.25">
      <c r="A6" s="2" t="s">
        <v>26</v>
      </c>
      <c r="B6" s="3" t="s">
        <v>66</v>
      </c>
      <c r="C6" s="16"/>
      <c r="D6" s="1"/>
      <c r="E6" s="1"/>
      <c r="F6" s="1"/>
      <c r="G6" s="1"/>
      <c r="H6" s="1"/>
      <c r="I6" s="1"/>
      <c r="J6" s="1"/>
    </row>
    <row r="7" spans="1:13" ht="16.5" thickBot="1" x14ac:dyDescent="0.3">
      <c r="A7" s="16"/>
      <c r="B7" s="2"/>
      <c r="C7" s="3"/>
      <c r="D7" s="1"/>
      <c r="E7" s="1"/>
      <c r="F7" s="1"/>
      <c r="G7" s="1"/>
      <c r="H7" s="1"/>
      <c r="I7" s="1"/>
      <c r="J7" s="1"/>
    </row>
    <row r="8" spans="1:13" ht="16.5" thickBot="1" x14ac:dyDescent="0.3">
      <c r="A8" s="5"/>
      <c r="B8" s="7"/>
      <c r="C8" s="7"/>
      <c r="D8" s="7"/>
      <c r="E8" s="7"/>
      <c r="F8" s="52" t="s">
        <v>61</v>
      </c>
      <c r="G8" s="53"/>
      <c r="H8" s="52" t="s">
        <v>62</v>
      </c>
      <c r="I8" s="53"/>
      <c r="J8" s="6"/>
    </row>
    <row r="9" spans="1:13" ht="16.5" thickBot="1" x14ac:dyDescent="0.3">
      <c r="A9" s="8" t="s">
        <v>4</v>
      </c>
      <c r="B9" s="10" t="s">
        <v>28</v>
      </c>
      <c r="C9" s="10" t="s">
        <v>5</v>
      </c>
      <c r="D9" s="10" t="s">
        <v>6</v>
      </c>
      <c r="E9" s="10" t="s">
        <v>7</v>
      </c>
      <c r="F9" s="11" t="s">
        <v>8</v>
      </c>
      <c r="G9" s="11" t="s">
        <v>9</v>
      </c>
      <c r="H9" s="11" t="s">
        <v>8</v>
      </c>
      <c r="I9" s="11" t="s">
        <v>9</v>
      </c>
      <c r="J9" s="9" t="s">
        <v>3</v>
      </c>
    </row>
    <row r="10" spans="1:13" ht="15.75" x14ac:dyDescent="0.25">
      <c r="A10" s="7"/>
      <c r="B10" s="7"/>
      <c r="C10" s="7"/>
      <c r="D10" s="7"/>
      <c r="E10" s="4"/>
      <c r="F10" s="7"/>
      <c r="G10" s="1"/>
      <c r="H10" s="7"/>
      <c r="I10" s="1"/>
      <c r="J10" s="7"/>
    </row>
    <row r="11" spans="1:13" ht="15.75" x14ac:dyDescent="0.25">
      <c r="A11" s="17" t="s">
        <v>10</v>
      </c>
      <c r="B11" s="17"/>
      <c r="C11" s="18" t="s">
        <v>27</v>
      </c>
      <c r="D11" s="14"/>
      <c r="E11" s="19"/>
      <c r="F11" s="14"/>
      <c r="G11" s="20"/>
      <c r="H11" s="14"/>
      <c r="I11" s="20"/>
      <c r="J11" s="21">
        <f>SUM(J12:J17)</f>
        <v>9470.64</v>
      </c>
      <c r="M11" s="1"/>
    </row>
    <row r="12" spans="1:13" ht="15.75" x14ac:dyDescent="0.25">
      <c r="A12" s="54" t="s">
        <v>11</v>
      </c>
      <c r="B12" s="54">
        <v>93584</v>
      </c>
      <c r="C12" s="22" t="s">
        <v>29</v>
      </c>
      <c r="D12" s="56">
        <v>3</v>
      </c>
      <c r="E12" s="58" t="s">
        <v>12</v>
      </c>
      <c r="F12" s="60">
        <v>840.75</v>
      </c>
      <c r="G12" s="62">
        <v>148.37</v>
      </c>
      <c r="H12" s="64">
        <f>F12*D12</f>
        <v>2522.25</v>
      </c>
      <c r="I12" s="66">
        <f>G12*D12</f>
        <v>445.11</v>
      </c>
      <c r="J12" s="64">
        <f>SUM(H12:I13)</f>
        <v>2967.36</v>
      </c>
      <c r="M12" s="1"/>
    </row>
    <row r="13" spans="1:13" ht="15.75" x14ac:dyDescent="0.25">
      <c r="A13" s="55"/>
      <c r="B13" s="55"/>
      <c r="C13" s="14" t="s">
        <v>30</v>
      </c>
      <c r="D13" s="57"/>
      <c r="E13" s="59"/>
      <c r="F13" s="61"/>
      <c r="G13" s="63"/>
      <c r="H13" s="65"/>
      <c r="I13" s="67"/>
      <c r="J13" s="65"/>
      <c r="M13" s="1"/>
    </row>
    <row r="14" spans="1:13" ht="15.75" x14ac:dyDescent="0.25">
      <c r="A14" s="54" t="s">
        <v>31</v>
      </c>
      <c r="B14" s="54">
        <v>103689</v>
      </c>
      <c r="C14" s="22" t="s">
        <v>33</v>
      </c>
      <c r="D14" s="56">
        <v>4.5</v>
      </c>
      <c r="E14" s="58" t="s">
        <v>12</v>
      </c>
      <c r="F14" s="60">
        <f>M15*0.85</f>
        <v>317.52600000000001</v>
      </c>
      <c r="G14" s="62">
        <f>M15*0.15</f>
        <v>56.033999999999999</v>
      </c>
      <c r="H14" s="64">
        <f>F14*D14</f>
        <v>1428.867</v>
      </c>
      <c r="I14" s="66">
        <f>G14*D14</f>
        <v>252.15299999999999</v>
      </c>
      <c r="J14" s="64">
        <f>SUM(H14:I15)</f>
        <v>1681.02</v>
      </c>
      <c r="M14" s="1"/>
    </row>
    <row r="15" spans="1:13" ht="15.75" x14ac:dyDescent="0.25">
      <c r="A15" s="68"/>
      <c r="B15" s="68"/>
      <c r="C15" s="12" t="s">
        <v>34</v>
      </c>
      <c r="D15" s="69"/>
      <c r="E15" s="70"/>
      <c r="F15" s="71"/>
      <c r="G15" s="72"/>
      <c r="H15" s="73"/>
      <c r="I15" s="74"/>
      <c r="J15" s="73"/>
      <c r="M15" s="1">
        <v>373.56</v>
      </c>
    </row>
    <row r="16" spans="1:13" ht="15.75" x14ac:dyDescent="0.25">
      <c r="A16" s="54" t="s">
        <v>32</v>
      </c>
      <c r="B16" s="54">
        <v>99059</v>
      </c>
      <c r="C16" s="22" t="s">
        <v>35</v>
      </c>
      <c r="D16" s="56">
        <v>71.599999999999994</v>
      </c>
      <c r="E16" s="58" t="s">
        <v>37</v>
      </c>
      <c r="F16" s="60">
        <v>57.25</v>
      </c>
      <c r="G16" s="62">
        <v>10.1</v>
      </c>
      <c r="H16" s="64">
        <f>F16*D16</f>
        <v>4099.0999999999995</v>
      </c>
      <c r="I16" s="66">
        <f>G16*D16</f>
        <v>723.16</v>
      </c>
      <c r="J16" s="64">
        <f>SUM(H16:I17)</f>
        <v>4822.2599999999993</v>
      </c>
      <c r="M16" s="1"/>
    </row>
    <row r="17" spans="1:13" ht="15.75" x14ac:dyDescent="0.25">
      <c r="A17" s="55"/>
      <c r="B17" s="55"/>
      <c r="C17" s="14" t="s">
        <v>36</v>
      </c>
      <c r="D17" s="57"/>
      <c r="E17" s="59"/>
      <c r="F17" s="61"/>
      <c r="G17" s="63"/>
      <c r="H17" s="65"/>
      <c r="I17" s="67"/>
      <c r="J17" s="65"/>
      <c r="M17" s="1">
        <v>67.349999999999994</v>
      </c>
    </row>
    <row r="18" spans="1:13" ht="15.75" x14ac:dyDescent="0.25">
      <c r="A18" s="23" t="s">
        <v>13</v>
      </c>
      <c r="B18" s="23"/>
      <c r="C18" s="24" t="s">
        <v>67</v>
      </c>
      <c r="D18" s="25"/>
      <c r="E18" s="26"/>
      <c r="F18" s="15"/>
      <c r="G18" s="27"/>
      <c r="H18" s="15"/>
      <c r="I18" s="27"/>
      <c r="J18" s="28">
        <f>SUM(J19:J28)</f>
        <v>30645.840380099999</v>
      </c>
      <c r="M18" s="1"/>
    </row>
    <row r="19" spans="1:13" ht="15.75" x14ac:dyDescent="0.25">
      <c r="A19" s="54" t="s">
        <v>14</v>
      </c>
      <c r="B19" s="54">
        <v>104926</v>
      </c>
      <c r="C19" s="29" t="s">
        <v>38</v>
      </c>
      <c r="D19" s="56">
        <v>38.47</v>
      </c>
      <c r="E19" s="58" t="s">
        <v>12</v>
      </c>
      <c r="F19" s="60">
        <f>M20*0.85</f>
        <v>96.211500000000001</v>
      </c>
      <c r="G19" s="62">
        <f>M20*0.15</f>
        <v>16.9785</v>
      </c>
      <c r="H19" s="64">
        <f>F19*D19</f>
        <v>3701.2564050000001</v>
      </c>
      <c r="I19" s="66">
        <f>G19*D19</f>
        <v>653.16289500000005</v>
      </c>
      <c r="J19" s="64">
        <f>SUM(H19:I20)</f>
        <v>4354.4193000000005</v>
      </c>
      <c r="M19" s="1"/>
    </row>
    <row r="20" spans="1:13" ht="15.75" x14ac:dyDescent="0.25">
      <c r="A20" s="55"/>
      <c r="B20" s="55"/>
      <c r="C20" s="30" t="s">
        <v>39</v>
      </c>
      <c r="D20" s="57"/>
      <c r="E20" s="59"/>
      <c r="F20" s="61"/>
      <c r="G20" s="63"/>
      <c r="H20" s="65"/>
      <c r="I20" s="67"/>
      <c r="J20" s="65"/>
      <c r="M20" s="1">
        <v>113.19</v>
      </c>
    </row>
    <row r="21" spans="1:13" ht="15.75" x14ac:dyDescent="0.25">
      <c r="A21" s="54" t="s">
        <v>69</v>
      </c>
      <c r="B21" s="54">
        <v>96544</v>
      </c>
      <c r="C21" s="29" t="s">
        <v>68</v>
      </c>
      <c r="D21" s="56">
        <v>427.65</v>
      </c>
      <c r="E21" s="58" t="s">
        <v>42</v>
      </c>
      <c r="F21" s="60">
        <v>17.347154</v>
      </c>
      <c r="G21" s="62">
        <v>3</v>
      </c>
      <c r="H21" s="64">
        <f>F21*D21</f>
        <v>7418.510408099999</v>
      </c>
      <c r="I21" s="66">
        <f>G21*D21</f>
        <v>1282.9499999999998</v>
      </c>
      <c r="J21" s="64">
        <f>SUM(H21:I22)</f>
        <v>8701.4604080999998</v>
      </c>
      <c r="M21" s="1"/>
    </row>
    <row r="22" spans="1:13" ht="15.75" x14ac:dyDescent="0.25">
      <c r="A22" s="55"/>
      <c r="B22" s="55"/>
      <c r="C22" s="30" t="s">
        <v>41</v>
      </c>
      <c r="D22" s="57"/>
      <c r="E22" s="59"/>
      <c r="F22" s="61"/>
      <c r="G22" s="63"/>
      <c r="H22" s="65"/>
      <c r="I22" s="67"/>
      <c r="J22" s="65"/>
      <c r="M22" s="1"/>
    </row>
    <row r="23" spans="1:13" ht="15.75" x14ac:dyDescent="0.25">
      <c r="A23" s="54" t="s">
        <v>70</v>
      </c>
      <c r="B23" s="54">
        <v>96545</v>
      </c>
      <c r="C23" s="29" t="s">
        <v>40</v>
      </c>
      <c r="D23" s="56">
        <v>52.8</v>
      </c>
      <c r="E23" s="58" t="s">
        <v>42</v>
      </c>
      <c r="F23" s="60">
        <v>16.209990000000001</v>
      </c>
      <c r="G23" s="62">
        <v>3</v>
      </c>
      <c r="H23" s="64">
        <f>F23*D23</f>
        <v>855.887472</v>
      </c>
      <c r="I23" s="66">
        <f>G23*D23</f>
        <v>158.39999999999998</v>
      </c>
      <c r="J23" s="64">
        <f>SUM(H23:I24)</f>
        <v>1014.287472</v>
      </c>
      <c r="M23" s="1"/>
    </row>
    <row r="24" spans="1:13" ht="15.75" x14ac:dyDescent="0.25">
      <c r="A24" s="55"/>
      <c r="B24" s="55"/>
      <c r="C24" s="30" t="s">
        <v>41</v>
      </c>
      <c r="D24" s="57"/>
      <c r="E24" s="59"/>
      <c r="F24" s="61"/>
      <c r="G24" s="63"/>
      <c r="H24" s="65"/>
      <c r="I24" s="67"/>
      <c r="J24" s="65"/>
      <c r="M24" s="1">
        <v>113.19</v>
      </c>
    </row>
    <row r="25" spans="1:13" ht="15.75" x14ac:dyDescent="0.25">
      <c r="A25" s="68" t="s">
        <v>71</v>
      </c>
      <c r="B25" s="68">
        <v>96546</v>
      </c>
      <c r="C25" s="31" t="s">
        <v>43</v>
      </c>
      <c r="D25" s="69">
        <v>83.16</v>
      </c>
      <c r="E25" s="70" t="s">
        <v>42</v>
      </c>
      <c r="F25" s="71">
        <v>13.77</v>
      </c>
      <c r="G25" s="72">
        <v>3</v>
      </c>
      <c r="H25" s="73">
        <f>F25*D25</f>
        <v>1145.1132</v>
      </c>
      <c r="I25" s="74">
        <f>G25*D25</f>
        <v>249.48</v>
      </c>
      <c r="J25" s="73">
        <f>SUM(H25:I26)</f>
        <v>1394.5932</v>
      </c>
      <c r="M25" s="1"/>
    </row>
    <row r="26" spans="1:13" ht="15.75" x14ac:dyDescent="0.25">
      <c r="A26" s="68"/>
      <c r="B26" s="68"/>
      <c r="C26" s="31" t="s">
        <v>41</v>
      </c>
      <c r="D26" s="69"/>
      <c r="E26" s="70"/>
      <c r="F26" s="71"/>
      <c r="G26" s="72"/>
      <c r="H26" s="73"/>
      <c r="I26" s="74"/>
      <c r="J26" s="73"/>
      <c r="M26" s="1">
        <v>113.19</v>
      </c>
    </row>
    <row r="27" spans="1:13" ht="15.75" x14ac:dyDescent="0.25">
      <c r="A27" s="54" t="s">
        <v>72</v>
      </c>
      <c r="B27" s="54">
        <v>104924</v>
      </c>
      <c r="C27" s="29" t="s">
        <v>44</v>
      </c>
      <c r="D27" s="56">
        <v>17.329999999999998</v>
      </c>
      <c r="E27" s="58" t="s">
        <v>15</v>
      </c>
      <c r="F27" s="60">
        <v>676</v>
      </c>
      <c r="G27" s="62">
        <v>200</v>
      </c>
      <c r="H27" s="64">
        <f>F27*D27</f>
        <v>11715.079999999998</v>
      </c>
      <c r="I27" s="66">
        <f>G27*D27</f>
        <v>3465.9999999999995</v>
      </c>
      <c r="J27" s="64">
        <f>SUM(H27:I28)</f>
        <v>15181.079999999998</v>
      </c>
      <c r="M27" s="1"/>
    </row>
    <row r="28" spans="1:13" ht="15.75" x14ac:dyDescent="0.25">
      <c r="A28" s="55"/>
      <c r="B28" s="55"/>
      <c r="C28" s="30" t="s">
        <v>45</v>
      </c>
      <c r="D28" s="57"/>
      <c r="E28" s="59"/>
      <c r="F28" s="61"/>
      <c r="G28" s="63"/>
      <c r="H28" s="65"/>
      <c r="I28" s="67"/>
      <c r="J28" s="65"/>
      <c r="M28" s="1"/>
    </row>
    <row r="29" spans="1:13" ht="15.75" x14ac:dyDescent="0.25">
      <c r="A29" s="23">
        <v>3</v>
      </c>
      <c r="B29" s="23"/>
      <c r="C29" s="24" t="s">
        <v>73</v>
      </c>
      <c r="D29" s="15"/>
      <c r="E29" s="26"/>
      <c r="F29" s="15"/>
      <c r="G29" s="27"/>
      <c r="H29" s="15"/>
      <c r="I29" s="27"/>
      <c r="J29" s="28">
        <f>SUM(J30:J36)</f>
        <v>202108.85</v>
      </c>
      <c r="M29" s="1"/>
    </row>
    <row r="30" spans="1:13" ht="15.75" x14ac:dyDescent="0.25">
      <c r="A30" s="68" t="s">
        <v>16</v>
      </c>
      <c r="B30" s="68">
        <v>104492</v>
      </c>
      <c r="C30" s="47" t="s">
        <v>76</v>
      </c>
      <c r="D30" s="69">
        <v>33</v>
      </c>
      <c r="E30" s="70" t="s">
        <v>48</v>
      </c>
      <c r="F30" s="71">
        <v>4867.25</v>
      </c>
      <c r="G30" s="72">
        <v>1000</v>
      </c>
      <c r="H30" s="73">
        <f>F30*D30</f>
        <v>160619.25</v>
      </c>
      <c r="I30" s="74">
        <f>G30*D30</f>
        <v>33000</v>
      </c>
      <c r="J30" s="73">
        <f>SUM(H30:I33)</f>
        <v>193619.25</v>
      </c>
      <c r="M30" s="1"/>
    </row>
    <row r="31" spans="1:13" ht="15.75" x14ac:dyDescent="0.25">
      <c r="A31" s="68"/>
      <c r="B31" s="68"/>
      <c r="C31" s="47" t="s">
        <v>77</v>
      </c>
      <c r="D31" s="69"/>
      <c r="E31" s="70"/>
      <c r="F31" s="71"/>
      <c r="G31" s="72"/>
      <c r="H31" s="73"/>
      <c r="I31" s="74"/>
      <c r="J31" s="73"/>
      <c r="M31" s="1"/>
    </row>
    <row r="32" spans="1:13" ht="15.75" x14ac:dyDescent="0.25">
      <c r="A32" s="68"/>
      <c r="B32" s="68"/>
      <c r="C32" s="47" t="s">
        <v>78</v>
      </c>
      <c r="D32" s="69"/>
      <c r="E32" s="70"/>
      <c r="F32" s="71"/>
      <c r="G32" s="72"/>
      <c r="H32" s="73"/>
      <c r="I32" s="74"/>
      <c r="J32" s="73"/>
      <c r="M32" s="1"/>
    </row>
    <row r="33" spans="1:13" ht="15.75" x14ac:dyDescent="0.25">
      <c r="A33" s="68"/>
      <c r="B33" s="68"/>
      <c r="C33" s="47" t="s">
        <v>79</v>
      </c>
      <c r="D33" s="69"/>
      <c r="E33" s="70"/>
      <c r="F33" s="71"/>
      <c r="G33" s="72"/>
      <c r="H33" s="73"/>
      <c r="I33" s="74"/>
      <c r="J33" s="73"/>
      <c r="M33" s="1">
        <v>36.36</v>
      </c>
    </row>
    <row r="34" spans="1:13" ht="15.75" x14ac:dyDescent="0.25">
      <c r="A34" s="54" t="s">
        <v>23</v>
      </c>
      <c r="B34" s="54">
        <v>93287</v>
      </c>
      <c r="C34" s="29" t="s">
        <v>56</v>
      </c>
      <c r="D34" s="56">
        <v>20</v>
      </c>
      <c r="E34" s="58" t="s">
        <v>59</v>
      </c>
      <c r="F34" s="60">
        <v>420</v>
      </c>
      <c r="G34" s="62">
        <v>4.4800000000000004</v>
      </c>
      <c r="H34" s="64">
        <f>F34*D34</f>
        <v>8400</v>
      </c>
      <c r="I34" s="66">
        <f>G34*D34</f>
        <v>89.600000000000009</v>
      </c>
      <c r="J34" s="64">
        <f>SUM(H34:I36)</f>
        <v>8489.6</v>
      </c>
      <c r="M34" s="1"/>
    </row>
    <row r="35" spans="1:13" ht="15.75" x14ac:dyDescent="0.25">
      <c r="A35" s="68"/>
      <c r="B35" s="68"/>
      <c r="C35" s="31" t="s">
        <v>57</v>
      </c>
      <c r="D35" s="69"/>
      <c r="E35" s="70"/>
      <c r="F35" s="71"/>
      <c r="G35" s="72"/>
      <c r="H35" s="73"/>
      <c r="I35" s="74"/>
      <c r="J35" s="73"/>
      <c r="M35" s="1"/>
    </row>
    <row r="36" spans="1:13" ht="15.75" x14ac:dyDescent="0.25">
      <c r="A36" s="55"/>
      <c r="B36" s="55"/>
      <c r="C36" s="30" t="s">
        <v>58</v>
      </c>
      <c r="D36" s="57"/>
      <c r="E36" s="59"/>
      <c r="F36" s="61"/>
      <c r="G36" s="63"/>
      <c r="H36" s="65"/>
      <c r="I36" s="67"/>
      <c r="J36" s="65"/>
      <c r="M36" s="1">
        <v>36.36</v>
      </c>
    </row>
    <row r="37" spans="1:13" ht="15.75" x14ac:dyDescent="0.25">
      <c r="A37" s="23" t="s">
        <v>17</v>
      </c>
      <c r="B37" s="23"/>
      <c r="C37" s="24" t="s">
        <v>52</v>
      </c>
      <c r="D37" s="32"/>
      <c r="E37" s="33"/>
      <c r="F37" s="34"/>
      <c r="G37" s="35"/>
      <c r="H37" s="36"/>
      <c r="I37" s="37"/>
      <c r="J37" s="38">
        <f>SUM(J38:J46)</f>
        <v>15514.725834999997</v>
      </c>
      <c r="M37" s="1"/>
    </row>
    <row r="38" spans="1:13" ht="15.75" x14ac:dyDescent="0.25">
      <c r="A38" s="54" t="s">
        <v>18</v>
      </c>
      <c r="B38" s="54">
        <v>92271</v>
      </c>
      <c r="C38" s="29" t="s">
        <v>53</v>
      </c>
      <c r="D38" s="56">
        <v>6.65</v>
      </c>
      <c r="E38" s="58" t="s">
        <v>12</v>
      </c>
      <c r="F38" s="60">
        <v>67.219899999999996</v>
      </c>
      <c r="G38" s="62">
        <v>10</v>
      </c>
      <c r="H38" s="64">
        <f>F38*D38</f>
        <v>447.01233500000001</v>
      </c>
      <c r="I38" s="66">
        <f>G38*D38</f>
        <v>66.5</v>
      </c>
      <c r="J38" s="64">
        <f>SUM(H38:I39)</f>
        <v>513.51233500000001</v>
      </c>
      <c r="M38" s="1"/>
    </row>
    <row r="39" spans="1:13" ht="15.75" x14ac:dyDescent="0.25">
      <c r="A39" s="55"/>
      <c r="B39" s="55"/>
      <c r="C39" s="30" t="s">
        <v>54</v>
      </c>
      <c r="D39" s="57"/>
      <c r="E39" s="59"/>
      <c r="F39" s="61"/>
      <c r="G39" s="63"/>
      <c r="H39" s="65"/>
      <c r="I39" s="67"/>
      <c r="J39" s="65"/>
      <c r="M39" s="1"/>
    </row>
    <row r="40" spans="1:13" ht="15.75" x14ac:dyDescent="0.25">
      <c r="A40" s="54" t="s">
        <v>49</v>
      </c>
      <c r="B40" s="54">
        <v>92760</v>
      </c>
      <c r="C40" s="29" t="s">
        <v>46</v>
      </c>
      <c r="D40" s="56">
        <v>427.65</v>
      </c>
      <c r="E40" s="58" t="s">
        <v>42</v>
      </c>
      <c r="F40" s="60">
        <v>17.350000000000001</v>
      </c>
      <c r="G40" s="62">
        <v>3</v>
      </c>
      <c r="H40" s="64">
        <f>F40*D40</f>
        <v>7419.7275</v>
      </c>
      <c r="I40" s="66">
        <f>G40*D40</f>
        <v>1282.9499999999998</v>
      </c>
      <c r="J40" s="64">
        <f>SUM(H40:I42)</f>
        <v>8702.6774999999998</v>
      </c>
      <c r="M40" s="1"/>
    </row>
    <row r="41" spans="1:13" ht="15.75" x14ac:dyDescent="0.25">
      <c r="A41" s="68"/>
      <c r="B41" s="68"/>
      <c r="C41" s="31" t="s">
        <v>55</v>
      </c>
      <c r="D41" s="69"/>
      <c r="E41" s="70"/>
      <c r="F41" s="71"/>
      <c r="G41" s="72"/>
      <c r="H41" s="73"/>
      <c r="I41" s="74"/>
      <c r="J41" s="73"/>
      <c r="M41" s="1"/>
    </row>
    <row r="42" spans="1:13" ht="15.75" x14ac:dyDescent="0.25">
      <c r="A42" s="55"/>
      <c r="B42" s="55"/>
      <c r="C42" s="30" t="s">
        <v>47</v>
      </c>
      <c r="D42" s="57"/>
      <c r="E42" s="59"/>
      <c r="F42" s="61"/>
      <c r="G42" s="63"/>
      <c r="H42" s="65"/>
      <c r="I42" s="67"/>
      <c r="J42" s="65"/>
      <c r="M42" s="1"/>
    </row>
    <row r="43" spans="1:13" ht="15.75" x14ac:dyDescent="0.25">
      <c r="A43" s="54" t="s">
        <v>74</v>
      </c>
      <c r="B43" s="54">
        <v>99439</v>
      </c>
      <c r="C43" s="47" t="s">
        <v>80</v>
      </c>
      <c r="D43" s="56">
        <v>8.0399999999999991</v>
      </c>
      <c r="E43" s="58" t="s">
        <v>15</v>
      </c>
      <c r="F43" s="60">
        <v>683.4</v>
      </c>
      <c r="G43" s="62">
        <v>100</v>
      </c>
      <c r="H43" s="64">
        <f>F43*D43</f>
        <v>5494.5359999999991</v>
      </c>
      <c r="I43" s="66">
        <f>G43*D43</f>
        <v>803.99999999999989</v>
      </c>
      <c r="J43" s="64">
        <f>SUM(H43:I46)</f>
        <v>6298.5359999999991</v>
      </c>
      <c r="M43" s="1"/>
    </row>
    <row r="44" spans="1:13" ht="15.75" x14ac:dyDescent="0.25">
      <c r="A44" s="68"/>
      <c r="B44" s="68"/>
      <c r="C44" s="47" t="s">
        <v>81</v>
      </c>
      <c r="D44" s="69"/>
      <c r="E44" s="70"/>
      <c r="F44" s="71"/>
      <c r="G44" s="72"/>
      <c r="H44" s="73"/>
      <c r="I44" s="74"/>
      <c r="J44" s="73"/>
      <c r="M44" s="1"/>
    </row>
    <row r="45" spans="1:13" ht="15.75" x14ac:dyDescent="0.25">
      <c r="A45" s="68"/>
      <c r="B45" s="68"/>
      <c r="C45" s="47" t="s">
        <v>82</v>
      </c>
      <c r="D45" s="69"/>
      <c r="E45" s="70"/>
      <c r="F45" s="71"/>
      <c r="G45" s="72"/>
      <c r="H45" s="73"/>
      <c r="I45" s="74"/>
      <c r="J45" s="73"/>
      <c r="M45" s="1"/>
    </row>
    <row r="46" spans="1:13" ht="15.75" x14ac:dyDescent="0.25">
      <c r="A46" s="55"/>
      <c r="B46" s="55"/>
      <c r="C46" s="49" t="s">
        <v>83</v>
      </c>
      <c r="D46" s="57"/>
      <c r="E46" s="59"/>
      <c r="F46" s="61"/>
      <c r="G46" s="63"/>
      <c r="H46" s="65"/>
      <c r="I46" s="67"/>
      <c r="J46" s="65"/>
      <c r="M46" s="1"/>
    </row>
    <row r="47" spans="1:13" ht="15.75" x14ac:dyDescent="0.25">
      <c r="A47" s="17" t="s">
        <v>19</v>
      </c>
      <c r="B47" s="17"/>
      <c r="C47" s="18" t="s">
        <v>75</v>
      </c>
      <c r="D47" s="39"/>
      <c r="E47" s="40"/>
      <c r="F47" s="41"/>
      <c r="G47" s="42"/>
      <c r="H47" s="43"/>
      <c r="I47" s="44"/>
      <c r="J47" s="45">
        <f>SUM(J48:J56)</f>
        <v>28532.544428400004</v>
      </c>
      <c r="M47" s="1"/>
    </row>
    <row r="48" spans="1:13" ht="15.75" x14ac:dyDescent="0.25">
      <c r="A48" s="54" t="s">
        <v>20</v>
      </c>
      <c r="B48" s="54">
        <v>92265</v>
      </c>
      <c r="C48" s="29" t="s">
        <v>50</v>
      </c>
      <c r="D48" s="56">
        <v>77.16</v>
      </c>
      <c r="E48" s="58" t="s">
        <v>12</v>
      </c>
      <c r="F48" s="60">
        <v>138.27000000000001</v>
      </c>
      <c r="G48" s="62">
        <v>39.999989999999997</v>
      </c>
      <c r="H48" s="64">
        <f>F48*D48</f>
        <v>10668.913200000001</v>
      </c>
      <c r="I48" s="66">
        <f>G48*D48</f>
        <v>3086.3992283999996</v>
      </c>
      <c r="J48" s="64">
        <f>SUM(H48:I49)</f>
        <v>13755.3124284</v>
      </c>
      <c r="M48" s="1"/>
    </row>
    <row r="49" spans="1:13" ht="15.75" x14ac:dyDescent="0.25">
      <c r="A49" s="55"/>
      <c r="B49" s="55"/>
      <c r="C49" s="30" t="s">
        <v>51</v>
      </c>
      <c r="D49" s="57"/>
      <c r="E49" s="59"/>
      <c r="F49" s="61"/>
      <c r="G49" s="63"/>
      <c r="H49" s="65"/>
      <c r="I49" s="67"/>
      <c r="J49" s="65"/>
      <c r="M49" s="1"/>
    </row>
    <row r="50" spans="1:13" ht="15.75" x14ac:dyDescent="0.25">
      <c r="A50" s="54" t="s">
        <v>21</v>
      </c>
      <c r="B50" s="54">
        <v>92760</v>
      </c>
      <c r="C50" s="29" t="s">
        <v>46</v>
      </c>
      <c r="D50" s="56">
        <v>453.6</v>
      </c>
      <c r="E50" s="58" t="s">
        <v>42</v>
      </c>
      <c r="F50" s="60">
        <v>17.350000000000001</v>
      </c>
      <c r="G50" s="62">
        <v>3</v>
      </c>
      <c r="H50" s="64">
        <f>F50*D50</f>
        <v>7869.9600000000009</v>
      </c>
      <c r="I50" s="66">
        <f>G50*D50</f>
        <v>1360.8000000000002</v>
      </c>
      <c r="J50" s="64">
        <f>SUM(H50:I52)</f>
        <v>9230.760000000002</v>
      </c>
      <c r="M50" s="1"/>
    </row>
    <row r="51" spans="1:13" ht="15.75" x14ac:dyDescent="0.25">
      <c r="A51" s="68"/>
      <c r="B51" s="68"/>
      <c r="C51" s="31" t="s">
        <v>55</v>
      </c>
      <c r="D51" s="69"/>
      <c r="E51" s="70"/>
      <c r="F51" s="71"/>
      <c r="G51" s="72"/>
      <c r="H51" s="73"/>
      <c r="I51" s="74"/>
      <c r="J51" s="73"/>
      <c r="M51" s="1"/>
    </row>
    <row r="52" spans="1:13" ht="15.75" x14ac:dyDescent="0.25">
      <c r="A52" s="55"/>
      <c r="B52" s="55"/>
      <c r="C52" s="30" t="s">
        <v>47</v>
      </c>
      <c r="D52" s="57"/>
      <c r="E52" s="59"/>
      <c r="F52" s="61"/>
      <c r="G52" s="63"/>
      <c r="H52" s="65"/>
      <c r="I52" s="67"/>
      <c r="J52" s="65"/>
      <c r="M52" s="1"/>
    </row>
    <row r="53" spans="1:13" ht="15.75" x14ac:dyDescent="0.25">
      <c r="A53" s="54" t="s">
        <v>24</v>
      </c>
      <c r="B53" s="54">
        <v>99439</v>
      </c>
      <c r="C53" s="47" t="s">
        <v>80</v>
      </c>
      <c r="D53" s="56">
        <v>7.08</v>
      </c>
      <c r="E53" s="58" t="s">
        <v>15</v>
      </c>
      <c r="F53" s="60">
        <v>683.4</v>
      </c>
      <c r="G53" s="62">
        <v>100</v>
      </c>
      <c r="H53" s="64">
        <f>F53*D53</f>
        <v>4838.4719999999998</v>
      </c>
      <c r="I53" s="66">
        <f>G53*D53</f>
        <v>708</v>
      </c>
      <c r="J53" s="64">
        <f>SUM(H53:I56)</f>
        <v>5546.4719999999998</v>
      </c>
      <c r="M53" s="1"/>
    </row>
    <row r="54" spans="1:13" ht="15.75" x14ac:dyDescent="0.25">
      <c r="A54" s="68"/>
      <c r="B54" s="68"/>
      <c r="C54" s="47" t="s">
        <v>81</v>
      </c>
      <c r="D54" s="69"/>
      <c r="E54" s="70"/>
      <c r="F54" s="71"/>
      <c r="G54" s="72"/>
      <c r="H54" s="73"/>
      <c r="I54" s="74"/>
      <c r="J54" s="73"/>
      <c r="M54" s="1"/>
    </row>
    <row r="55" spans="1:13" ht="15.75" x14ac:dyDescent="0.25">
      <c r="A55" s="68"/>
      <c r="B55" s="68"/>
      <c r="C55" s="47" t="s">
        <v>82</v>
      </c>
      <c r="D55" s="69"/>
      <c r="E55" s="70"/>
      <c r="F55" s="71"/>
      <c r="G55" s="72"/>
      <c r="H55" s="73"/>
      <c r="I55" s="74"/>
      <c r="J55" s="73"/>
      <c r="M55" s="1"/>
    </row>
    <row r="56" spans="1:13" ht="16.5" thickBot="1" x14ac:dyDescent="0.3">
      <c r="A56" s="55"/>
      <c r="B56" s="55"/>
      <c r="C56" s="48" t="s">
        <v>83</v>
      </c>
      <c r="D56" s="57"/>
      <c r="E56" s="59"/>
      <c r="F56" s="61"/>
      <c r="G56" s="63"/>
      <c r="H56" s="65"/>
      <c r="I56" s="67"/>
      <c r="J56" s="65"/>
      <c r="M56" s="1"/>
    </row>
    <row r="57" spans="1:13" ht="19.5" thickBot="1" x14ac:dyDescent="0.3">
      <c r="A57" s="75" t="s">
        <v>60</v>
      </c>
      <c r="B57" s="76"/>
      <c r="C57" s="76"/>
      <c r="D57" s="76"/>
      <c r="E57" s="76"/>
      <c r="F57" s="76"/>
      <c r="G57" s="77"/>
      <c r="H57" s="46">
        <f>SUM(H12:H56)</f>
        <v>238643.9355201</v>
      </c>
      <c r="I57" s="46">
        <f>SUM(I12:I56)</f>
        <v>47628.665123399995</v>
      </c>
      <c r="J57" s="46">
        <f>I57+H57</f>
        <v>286272.60064349999</v>
      </c>
    </row>
  </sheetData>
  <mergeCells count="148">
    <mergeCell ref="A57:G57"/>
    <mergeCell ref="A48:A49"/>
    <mergeCell ref="B48:B49"/>
    <mergeCell ref="D48:D49"/>
    <mergeCell ref="E48:E49"/>
    <mergeCell ref="F48:F49"/>
    <mergeCell ref="G48:G49"/>
    <mergeCell ref="H48:H49"/>
    <mergeCell ref="I48:I49"/>
    <mergeCell ref="A50:A52"/>
    <mergeCell ref="B50:B52"/>
    <mergeCell ref="D50:D52"/>
    <mergeCell ref="E50:E52"/>
    <mergeCell ref="F50:F52"/>
    <mergeCell ref="G50:G52"/>
    <mergeCell ref="H50:H52"/>
    <mergeCell ref="I50:I52"/>
    <mergeCell ref="A53:A56"/>
    <mergeCell ref="B53:B56"/>
    <mergeCell ref="D53:D56"/>
    <mergeCell ref="E53:E56"/>
    <mergeCell ref="F53:F56"/>
    <mergeCell ref="G53:G56"/>
    <mergeCell ref="H53:H56"/>
    <mergeCell ref="J50:J52"/>
    <mergeCell ref="I53:I56"/>
    <mergeCell ref="J53:J56"/>
    <mergeCell ref="J48:J49"/>
    <mergeCell ref="A40:A42"/>
    <mergeCell ref="B40:B42"/>
    <mergeCell ref="D40:D42"/>
    <mergeCell ref="E40:E42"/>
    <mergeCell ref="F40:F42"/>
    <mergeCell ref="G40:G42"/>
    <mergeCell ref="H40:H42"/>
    <mergeCell ref="I40:I42"/>
    <mergeCell ref="J40:J42"/>
    <mergeCell ref="A43:A46"/>
    <mergeCell ref="B43:B46"/>
    <mergeCell ref="D43:D46"/>
    <mergeCell ref="E43:E46"/>
    <mergeCell ref="F43:F46"/>
    <mergeCell ref="G43:G46"/>
    <mergeCell ref="H43:H46"/>
    <mergeCell ref="I43:I46"/>
    <mergeCell ref="J43:J46"/>
    <mergeCell ref="A38:A39"/>
    <mergeCell ref="B38:B39"/>
    <mergeCell ref="D38:D39"/>
    <mergeCell ref="E38:E39"/>
    <mergeCell ref="F38:F39"/>
    <mergeCell ref="G38:G39"/>
    <mergeCell ref="H38:H39"/>
    <mergeCell ref="I38:I39"/>
    <mergeCell ref="J38:J39"/>
    <mergeCell ref="A34:A36"/>
    <mergeCell ref="B34:B36"/>
    <mergeCell ref="D34:D36"/>
    <mergeCell ref="E34:E36"/>
    <mergeCell ref="F34:F36"/>
    <mergeCell ref="G34:G36"/>
    <mergeCell ref="H34:H36"/>
    <mergeCell ref="I34:I36"/>
    <mergeCell ref="J34:J36"/>
    <mergeCell ref="A30:A33"/>
    <mergeCell ref="B30:B33"/>
    <mergeCell ref="D30:D33"/>
    <mergeCell ref="E30:E33"/>
    <mergeCell ref="F30:F33"/>
    <mergeCell ref="G30:G33"/>
    <mergeCell ref="H30:H33"/>
    <mergeCell ref="I30:I33"/>
    <mergeCell ref="J30:J33"/>
    <mergeCell ref="A27:A28"/>
    <mergeCell ref="B27:B28"/>
    <mergeCell ref="D27:D28"/>
    <mergeCell ref="E27:E28"/>
    <mergeCell ref="F27:F28"/>
    <mergeCell ref="G27:G28"/>
    <mergeCell ref="H27:H28"/>
    <mergeCell ref="I27:I28"/>
    <mergeCell ref="J27:J28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J21:J22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A21:A22"/>
    <mergeCell ref="B21:B22"/>
    <mergeCell ref="D21:D22"/>
    <mergeCell ref="E21:E22"/>
    <mergeCell ref="F21:F22"/>
    <mergeCell ref="G21:G22"/>
    <mergeCell ref="H21:H22"/>
    <mergeCell ref="I21:I22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A16:A17"/>
    <mergeCell ref="B16:B17"/>
    <mergeCell ref="D16:D17"/>
    <mergeCell ref="E16:E17"/>
    <mergeCell ref="F16:F17"/>
    <mergeCell ref="G16:G17"/>
    <mergeCell ref="H16:H17"/>
    <mergeCell ref="I16:I17"/>
    <mergeCell ref="J16:J17"/>
    <mergeCell ref="A14:A15"/>
    <mergeCell ref="B14:B15"/>
    <mergeCell ref="D14:D15"/>
    <mergeCell ref="E14:E15"/>
    <mergeCell ref="F14:F15"/>
    <mergeCell ref="G14:G15"/>
    <mergeCell ref="H14:H15"/>
    <mergeCell ref="I14:I15"/>
    <mergeCell ref="J14:J15"/>
    <mergeCell ref="A1:J1"/>
    <mergeCell ref="F8:G8"/>
    <mergeCell ref="H8:I8"/>
    <mergeCell ref="A12:A13"/>
    <mergeCell ref="B12:B13"/>
    <mergeCell ref="D12:D13"/>
    <mergeCell ref="E12:E13"/>
    <mergeCell ref="F12:F13"/>
    <mergeCell ref="G12:G13"/>
    <mergeCell ref="H12:H13"/>
    <mergeCell ref="I12:I13"/>
    <mergeCell ref="J12:J13"/>
  </mergeCells>
  <pageMargins left="0.47244094488188981" right="7.874015748031496E-2" top="1.9685039370078741" bottom="0.9842519685039370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2024-07-05T12:18:42Z</cp:lastPrinted>
  <dcterms:created xsi:type="dcterms:W3CDTF">2019-07-08T14:26:30Z</dcterms:created>
  <dcterms:modified xsi:type="dcterms:W3CDTF">2024-07-05T12:18:45Z</dcterms:modified>
</cp:coreProperties>
</file>